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F63" i="1"/>
  <c r="F61"/>
  <c r="F59"/>
  <c r="F57"/>
  <c r="F53"/>
  <c r="F50"/>
  <c r="F45"/>
  <c r="F43"/>
  <c r="F40"/>
  <c r="F36"/>
  <c r="F28"/>
  <c r="F21"/>
  <c r="F9"/>
  <c r="C73"/>
  <c r="G13"/>
  <c r="E13"/>
  <c r="F73"/>
  <c r="C40"/>
  <c r="D9"/>
  <c r="G44"/>
  <c r="E44"/>
  <c r="D43"/>
  <c r="C43"/>
  <c r="D61"/>
  <c r="D73"/>
  <c r="G65"/>
  <c r="E65"/>
  <c r="G64"/>
  <c r="E64"/>
  <c r="D63"/>
  <c r="C63"/>
  <c r="G62"/>
  <c r="E62"/>
  <c r="C61"/>
  <c r="G60"/>
  <c r="E60"/>
  <c r="D59"/>
  <c r="C59"/>
  <c r="G58"/>
  <c r="E58"/>
  <c r="D57"/>
  <c r="C57"/>
  <c r="G56"/>
  <c r="E56"/>
  <c r="G55"/>
  <c r="E55"/>
  <c r="G54"/>
  <c r="E54"/>
  <c r="D53"/>
  <c r="C53"/>
  <c r="G52"/>
  <c r="E52"/>
  <c r="G51"/>
  <c r="E51"/>
  <c r="D50"/>
  <c r="C50"/>
  <c r="G49"/>
  <c r="E49"/>
  <c r="G48"/>
  <c r="E48"/>
  <c r="G47"/>
  <c r="E47"/>
  <c r="G46"/>
  <c r="E46"/>
  <c r="D45"/>
  <c r="C45"/>
  <c r="G42"/>
  <c r="E42"/>
  <c r="G41"/>
  <c r="E41"/>
  <c r="D40"/>
  <c r="G40" s="1"/>
  <c r="G39"/>
  <c r="E39"/>
  <c r="G38"/>
  <c r="E38"/>
  <c r="G37"/>
  <c r="E37"/>
  <c r="D36"/>
  <c r="C36"/>
  <c r="G35"/>
  <c r="E35"/>
  <c r="G34"/>
  <c r="E34"/>
  <c r="G33"/>
  <c r="E33"/>
  <c r="G32"/>
  <c r="E32"/>
  <c r="G31"/>
  <c r="E31"/>
  <c r="G30"/>
  <c r="E30"/>
  <c r="G29"/>
  <c r="E29"/>
  <c r="D28"/>
  <c r="C28"/>
  <c r="G25"/>
  <c r="E25"/>
  <c r="G24"/>
  <c r="E24"/>
  <c r="G23"/>
  <c r="E23"/>
  <c r="G22"/>
  <c r="E22"/>
  <c r="D21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E40" l="1"/>
  <c r="F66"/>
  <c r="F67" s="1"/>
  <c r="F26"/>
  <c r="G43"/>
  <c r="D66"/>
  <c r="E43"/>
  <c r="C66"/>
  <c r="G57"/>
  <c r="G9"/>
  <c r="G61"/>
  <c r="G59"/>
  <c r="G53"/>
  <c r="G50"/>
  <c r="G45"/>
  <c r="G36"/>
  <c r="G28"/>
  <c r="E57"/>
  <c r="E50"/>
  <c r="D26"/>
  <c r="C26"/>
  <c r="E21"/>
  <c r="G21"/>
  <c r="E28"/>
  <c r="E61"/>
  <c r="E9"/>
  <c r="E36"/>
  <c r="E45"/>
  <c r="E53"/>
  <c r="E59"/>
  <c r="E63"/>
  <c r="G63"/>
  <c r="D67" l="1"/>
  <c r="C67"/>
  <c r="G66"/>
  <c r="E66"/>
  <c r="G26"/>
  <c r="E26"/>
</calcChain>
</file>

<file path=xl/sharedStrings.xml><?xml version="1.0" encoding="utf-8"?>
<sst xmlns="http://schemas.openxmlformats.org/spreadsheetml/2006/main" count="150" uniqueCount="136">
  <si>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</si>
  <si>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</si>
  <si>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</si>
  <si>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</si>
  <si>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</si>
  <si>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</si>
  <si>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</si>
  <si>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</si>
  <si>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</si>
  <si>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</si>
  <si>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</si>
  <si>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</si>
  <si>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</si>
  <si>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</si>
  <si>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</si>
  <si>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</si>
  <si>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</si>
  <si>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</si>
  <si>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</si>
  <si>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</si>
  <si>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</si>
  <si>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</si>
  <si>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</si>
  <si>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</si>
  <si>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</si>
  <si>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</si>
  <si>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</si>
  <si>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</si>
  <si>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</si>
  <si>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</si>
  <si>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</si>
  <si>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</si>
  <si>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</si>
  <si>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</si>
  <si>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</si>
  <si>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</si>
  <si>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</si>
  <si>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</si>
  <si>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</si>
  <si>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</si>
  <si>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</si>
  <si>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</si>
  <si>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</si>
  <si>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</si>
  <si>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</si>
  <si>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</si>
  <si>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</si>
  <si>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</si>
  <si>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</si>
  <si>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</si>
  <si>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</si>
  <si>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</si>
  <si>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</si>
  <si>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</si>
  <si>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</si>
  <si>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</si>
  <si>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</si>
  <si>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</si>
  <si>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</si>
  <si>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</si>
  <si>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</si>
  <si>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</si>
  <si>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</si>
  <si>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</si>
  <si>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</si>
  <si>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</si>
  <si>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</si>
  <si>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</si>
  <si>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</si>
  <si>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</si>
  <si>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</si>
  <si>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</si>
  <si>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</si>
  <si>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</si>
  <si>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</si>
  <si>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</si>
  <si>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</si>
  <si>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</si>
  <si>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</si>
  <si>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</si>
  <si>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</si>
  <si>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</si>
  <si>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</si>
  <si>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</si>
  <si>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</si>
  <si>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</si>
  <si>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</si>
  <si>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</si>
  <si>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</si>
  <si>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</si>
  <si>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</si>
  <si>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</si>
  <si>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</si>
  <si>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</si>
  <si>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</si>
  <si>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</si>
  <si>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</si>
  <si>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</si>
  <si>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</si>
  <si>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</si>
  <si>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</si>
  <si>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</si>
  <si>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</si>
  <si>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</si>
  <si>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</si>
  <si>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</si>
  <si>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</si>
  <si>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</si>
  <si>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</si>
  <si>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</si>
  <si>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</si>
  <si>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</si>
  <si>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</si>
  <si>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</si>
  <si>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</si>
  <si>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</si>
  <si>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</si>
  <si>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</si>
  <si>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</si>
  <si>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</si>
  <si>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</si>
  <si>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</si>
  <si>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</si>
  <si>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</si>
  <si>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</si>
  <si>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</si>
  <si>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</si>
  <si>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</si>
  <si>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10600000000000000</t>
  </si>
  <si>
    <t>Налог на имущество</t>
  </si>
  <si>
    <t xml:space="preserve">                                                            </t>
  </si>
  <si>
    <t>Исполнение  за 1 квартал 2023 года</t>
  </si>
  <si>
    <t>за  1 квартал 2024 год</t>
  </si>
  <si>
    <t>Бюджетные назначения  на 2024 год</t>
  </si>
  <si>
    <t>Исполнение  за 1 квартал 2024 года</t>
  </si>
  <si>
    <t>Темп роста 2024 года к 2023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</si>
</sst>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F72" sqref="F72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.75">
      <c r="A3" s="30" t="s">
        <v>132</v>
      </c>
      <c r="B3" s="30"/>
      <c r="C3" s="30"/>
      <c r="D3" s="30"/>
      <c r="E3" s="30"/>
      <c r="F3" s="30"/>
      <c r="G3" s="30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2" t="s">
        <v>3</v>
      </c>
      <c r="B6" s="32"/>
      <c r="C6" s="32"/>
      <c r="D6" s="32"/>
      <c r="E6" s="32"/>
      <c r="F6" s="32"/>
      <c r="G6" s="32"/>
    </row>
    <row r="7" spans="1:7" ht="63">
      <c r="A7" s="3" t="s">
        <v>4</v>
      </c>
      <c r="B7" s="3" t="s">
        <v>5</v>
      </c>
      <c r="C7" s="4" t="s">
        <v>133</v>
      </c>
      <c r="D7" s="4" t="s">
        <v>134</v>
      </c>
      <c r="E7" s="3" t="s">
        <v>6</v>
      </c>
      <c r="F7" s="4" t="s">
        <v>131</v>
      </c>
      <c r="G7" s="3" t="s">
        <v>135</v>
      </c>
    </row>
    <row r="8" spans="1:7" ht="15.75">
      <c r="A8" s="3"/>
      <c r="B8" s="33" t="s">
        <v>7</v>
      </c>
      <c r="C8" s="33"/>
      <c r="D8" s="33"/>
      <c r="E8" s="33"/>
      <c r="F8" s="33"/>
      <c r="G8" s="33"/>
    </row>
    <row r="9" spans="1:7" s="8" customFormat="1" ht="31.5">
      <c r="A9" s="3"/>
      <c r="B9" s="5" t="s">
        <v>8</v>
      </c>
      <c r="C9" s="6">
        <f>SUM(C10:C20)</f>
        <v>193610</v>
      </c>
      <c r="D9" s="6">
        <f>SUM(D10:D20)</f>
        <v>44114.30000000001</v>
      </c>
      <c r="E9" s="6">
        <f>IFERROR(D9/C9*100,0)</f>
        <v>22.785135065337538</v>
      </c>
      <c r="F9" s="6">
        <f>SUM(F10:F20)</f>
        <v>29436.9</v>
      </c>
      <c r="G9" s="7">
        <f>IFERROR(D9/F9*100,0)</f>
        <v>149.86054917467536</v>
      </c>
    </row>
    <row r="10" spans="1:7" ht="15.75">
      <c r="A10" s="9" t="s">
        <v>9</v>
      </c>
      <c r="B10" s="10" t="s">
        <v>10</v>
      </c>
      <c r="C10" s="11">
        <v>70489.5</v>
      </c>
      <c r="D10" s="11">
        <v>16872.599999999999</v>
      </c>
      <c r="E10" s="11">
        <f>IFERROR(D10/C10*100,0)</f>
        <v>23.936330942906388</v>
      </c>
      <c r="F10" s="11">
        <v>9796</v>
      </c>
      <c r="G10" s="12">
        <f t="shared" ref="G10:G26" si="0">IFERROR(D10/F10*100,0)</f>
        <v>172.23968966925273</v>
      </c>
    </row>
    <row r="11" spans="1:7" ht="47.25">
      <c r="A11" s="9" t="s">
        <v>11</v>
      </c>
      <c r="B11" s="10" t="s">
        <v>12</v>
      </c>
      <c r="C11" s="11">
        <v>1309.5999999999999</v>
      </c>
      <c r="D11" s="11">
        <v>362.1</v>
      </c>
      <c r="E11" s="11">
        <f t="shared" ref="E11:E26" si="1">IFERROR(D11/C11*100,0)</f>
        <v>27.649664019547959</v>
      </c>
      <c r="F11" s="11">
        <v>333.6</v>
      </c>
      <c r="G11" s="12">
        <f t="shared" si="0"/>
        <v>108.5431654676259</v>
      </c>
    </row>
    <row r="12" spans="1:7" ht="15.75">
      <c r="A12" s="9" t="s">
        <v>13</v>
      </c>
      <c r="B12" s="10" t="s">
        <v>14</v>
      </c>
      <c r="C12" s="11">
        <v>29814.7</v>
      </c>
      <c r="D12" s="11">
        <v>23597.9</v>
      </c>
      <c r="E12" s="11">
        <f t="shared" si="1"/>
        <v>79.148540820467758</v>
      </c>
      <c r="F12" s="11">
        <v>13479.8</v>
      </c>
      <c r="G12" s="12">
        <f t="shared" si="0"/>
        <v>175.0612026884672</v>
      </c>
    </row>
    <row r="13" spans="1:7" ht="15.75">
      <c r="A13" s="9" t="s">
        <v>128</v>
      </c>
      <c r="B13" s="10" t="s">
        <v>129</v>
      </c>
      <c r="C13" s="11">
        <v>19721</v>
      </c>
      <c r="D13" s="11">
        <v>1500.3</v>
      </c>
      <c r="E13" s="11">
        <f t="shared" si="1"/>
        <v>7.607626388114193</v>
      </c>
      <c r="F13" s="11">
        <v>1910.8</v>
      </c>
      <c r="G13" s="12">
        <f t="shared" si="0"/>
        <v>78.516851580489842</v>
      </c>
    </row>
    <row r="14" spans="1:7" ht="15.75">
      <c r="A14" s="9" t="s">
        <v>15</v>
      </c>
      <c r="B14" s="10" t="s">
        <v>16</v>
      </c>
      <c r="C14" s="11">
        <v>1450</v>
      </c>
      <c r="D14" s="11">
        <v>305.89999999999998</v>
      </c>
      <c r="E14" s="11">
        <f t="shared" si="1"/>
        <v>21.096551724137928</v>
      </c>
      <c r="F14" s="11">
        <v>378.2</v>
      </c>
      <c r="G14" s="12">
        <f t="shared" si="0"/>
        <v>80.883130618720244</v>
      </c>
    </row>
    <row r="15" spans="1:7" ht="66.75" customHeight="1">
      <c r="A15" s="9" t="s">
        <v>17</v>
      </c>
      <c r="B15" s="10" t="s">
        <v>18</v>
      </c>
      <c r="C15" s="11">
        <v>4455</v>
      </c>
      <c r="D15" s="11">
        <v>1293.8</v>
      </c>
      <c r="E15" s="11">
        <f t="shared" si="1"/>
        <v>29.041526374859707</v>
      </c>
      <c r="F15" s="11">
        <v>523.5</v>
      </c>
      <c r="G15" s="12">
        <f t="shared" si="0"/>
        <v>247.14422158548231</v>
      </c>
    </row>
    <row r="16" spans="1:7" ht="31.5">
      <c r="A16" s="9" t="s">
        <v>19</v>
      </c>
      <c r="B16" s="10" t="s">
        <v>20</v>
      </c>
      <c r="C16" s="11">
        <v>500</v>
      </c>
      <c r="D16" s="11">
        <v>195.8</v>
      </c>
      <c r="E16" s="11">
        <f t="shared" si="1"/>
        <v>39.160000000000004</v>
      </c>
      <c r="F16" s="11">
        <v>218.7</v>
      </c>
      <c r="G16" s="12">
        <f t="shared" si="0"/>
        <v>89.52903520804756</v>
      </c>
    </row>
    <row r="17" spans="1:7" ht="47.25">
      <c r="A17" s="9" t="s">
        <v>21</v>
      </c>
      <c r="B17" s="10" t="s">
        <v>22</v>
      </c>
      <c r="C17" s="11">
        <v>115</v>
      </c>
      <c r="D17" s="11">
        <v>9.9</v>
      </c>
      <c r="E17" s="11">
        <f t="shared" si="1"/>
        <v>8.6086956521739122</v>
      </c>
      <c r="F17" s="11">
        <v>16.7</v>
      </c>
      <c r="G17" s="12">
        <f t="shared" si="0"/>
        <v>59.281437125748504</v>
      </c>
    </row>
    <row r="18" spans="1:7" ht="31.5">
      <c r="A18" s="9" t="s">
        <v>23</v>
      </c>
      <c r="B18" s="10" t="s">
        <v>24</v>
      </c>
      <c r="C18" s="11">
        <v>65455.199999999997</v>
      </c>
      <c r="D18" s="11">
        <v>-142.6</v>
      </c>
      <c r="E18" s="11">
        <f t="shared" si="1"/>
        <v>-0.2178589325217859</v>
      </c>
      <c r="F18" s="11">
        <v>2720.6</v>
      </c>
      <c r="G18" s="12">
        <f t="shared" si="0"/>
        <v>-5.241490847607146</v>
      </c>
    </row>
    <row r="19" spans="1:7" ht="31.5">
      <c r="A19" s="9" t="s">
        <v>25</v>
      </c>
      <c r="B19" s="10" t="s">
        <v>26</v>
      </c>
      <c r="C19" s="11">
        <v>300</v>
      </c>
      <c r="D19" s="11">
        <v>118.6</v>
      </c>
      <c r="E19" s="11">
        <f t="shared" si="1"/>
        <v>39.533333333333331</v>
      </c>
      <c r="F19" s="11">
        <v>64.400000000000006</v>
      </c>
      <c r="G19" s="12">
        <f t="shared" si="0"/>
        <v>184.16149068322977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0</v>
      </c>
      <c r="E20" s="11">
        <f t="shared" si="1"/>
        <v>0</v>
      </c>
      <c r="F20" s="11">
        <v>-5.4</v>
      </c>
      <c r="G20" s="12">
        <f t="shared" si="0"/>
        <v>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377724.7</v>
      </c>
      <c r="D21" s="6">
        <f>SUM(D22:D25)</f>
        <v>81143.7</v>
      </c>
      <c r="E21" s="6">
        <f t="shared" si="1"/>
        <v>21.482232959613174</v>
      </c>
      <c r="F21" s="6">
        <f>SUM(F22:F25)</f>
        <v>68933.7</v>
      </c>
      <c r="G21" s="7">
        <f t="shared" si="0"/>
        <v>117.71267174110775</v>
      </c>
    </row>
    <row r="22" spans="1:7" ht="47.25">
      <c r="A22" s="9" t="s">
        <v>31</v>
      </c>
      <c r="B22" s="10" t="s">
        <v>32</v>
      </c>
      <c r="C22" s="11">
        <v>377450.3</v>
      </c>
      <c r="D22" s="11">
        <v>80869.3</v>
      </c>
      <c r="E22" s="11">
        <f t="shared" si="1"/>
        <v>21.425151867676355</v>
      </c>
      <c r="F22" s="11">
        <v>68985.2</v>
      </c>
      <c r="G22" s="12">
        <f t="shared" si="0"/>
        <v>117.22702840609291</v>
      </c>
    </row>
    <row r="23" spans="1:7" ht="15.75">
      <c r="A23" s="9" t="s">
        <v>33</v>
      </c>
      <c r="B23" s="10" t="s">
        <v>34</v>
      </c>
      <c r="C23" s="11">
        <v>274.39999999999998</v>
      </c>
      <c r="D23" s="11">
        <v>274.39999999999998</v>
      </c>
      <c r="E23" s="11">
        <f t="shared" si="1"/>
        <v>100</v>
      </c>
      <c r="F23" s="11">
        <v>0</v>
      </c>
      <c r="G23" s="12">
        <f t="shared" si="0"/>
        <v>0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0</v>
      </c>
      <c r="D25" s="11">
        <v>0</v>
      </c>
      <c r="E25" s="11">
        <f t="shared" si="1"/>
        <v>0</v>
      </c>
      <c r="F25" s="11">
        <v>-51.5</v>
      </c>
      <c r="G25" s="12">
        <f t="shared" si="0"/>
        <v>0</v>
      </c>
    </row>
    <row r="26" spans="1:7" ht="15.75">
      <c r="A26" s="14"/>
      <c r="B26" s="5" t="s">
        <v>39</v>
      </c>
      <c r="C26" s="6">
        <f>C21+C9</f>
        <v>571334.69999999995</v>
      </c>
      <c r="D26" s="6">
        <f>D21+D9</f>
        <v>125258</v>
      </c>
      <c r="E26" s="6">
        <f t="shared" si="1"/>
        <v>21.923751524281656</v>
      </c>
      <c r="F26" s="6">
        <f>F21+F9</f>
        <v>98370.6</v>
      </c>
      <c r="G26" s="7">
        <f t="shared" si="0"/>
        <v>127.3327599912982</v>
      </c>
    </row>
    <row r="27" spans="1:7" ht="15.75">
      <c r="A27" s="14"/>
      <c r="B27" s="26" t="s">
        <v>40</v>
      </c>
      <c r="C27" s="27"/>
      <c r="D27" s="27"/>
      <c r="E27" s="27"/>
      <c r="F27" s="27"/>
      <c r="G27" s="28"/>
    </row>
    <row r="28" spans="1:7" ht="15.75">
      <c r="A28" s="15" t="s">
        <v>41</v>
      </c>
      <c r="B28" s="16" t="s">
        <v>42</v>
      </c>
      <c r="C28" s="6">
        <f>SUM(C29:C35)</f>
        <v>51977.799999999996</v>
      </c>
      <c r="D28" s="6">
        <f>SUM(D29:D35)</f>
        <v>12456.400000000001</v>
      </c>
      <c r="E28" s="6">
        <f>IFERROR(D28/C28*100,0)</f>
        <v>23.964846530634237</v>
      </c>
      <c r="F28" s="6">
        <f>SUM(F29:F35)</f>
        <v>8486.5</v>
      </c>
      <c r="G28" s="7">
        <f>IFERROR(D28/F28*100,0)</f>
        <v>146.77900194426442</v>
      </c>
    </row>
    <row r="29" spans="1:7" ht="63">
      <c r="A29" s="17" t="s">
        <v>43</v>
      </c>
      <c r="B29" s="18" t="s">
        <v>44</v>
      </c>
      <c r="C29" s="11">
        <v>2956</v>
      </c>
      <c r="D29" s="11">
        <v>621.29999999999995</v>
      </c>
      <c r="E29" s="11">
        <f t="shared" ref="E29:E66" si="2">IFERROR(D29/C29*100,0)</f>
        <v>21.018267929634639</v>
      </c>
      <c r="F29" s="11">
        <v>368.4</v>
      </c>
      <c r="G29" s="12">
        <f t="shared" ref="G29:G66" si="3">IFERROR(D29/F29*100,0)</f>
        <v>168.64820846905536</v>
      </c>
    </row>
    <row r="30" spans="1:7" ht="94.5">
      <c r="A30" s="17" t="s">
        <v>45</v>
      </c>
      <c r="B30" s="18" t="s">
        <v>46</v>
      </c>
      <c r="C30" s="11">
        <v>1251.5</v>
      </c>
      <c r="D30" s="11">
        <v>274.3</v>
      </c>
      <c r="E30" s="11">
        <f t="shared" si="2"/>
        <v>21.917698761486218</v>
      </c>
      <c r="F30" s="11">
        <v>264.10000000000002</v>
      </c>
      <c r="G30" s="12">
        <f t="shared" si="3"/>
        <v>103.8621734191594</v>
      </c>
    </row>
    <row r="31" spans="1:7" ht="94.5">
      <c r="A31" s="17" t="s">
        <v>47</v>
      </c>
      <c r="B31" s="18" t="s">
        <v>48</v>
      </c>
      <c r="C31" s="11">
        <v>20813.099999999999</v>
      </c>
      <c r="D31" s="11">
        <v>4840.8999999999996</v>
      </c>
      <c r="E31" s="11">
        <f t="shared" si="2"/>
        <v>23.258909052471761</v>
      </c>
      <c r="F31" s="11">
        <v>2855.4</v>
      </c>
      <c r="G31" s="12">
        <f t="shared" si="3"/>
        <v>169.53491629894233</v>
      </c>
    </row>
    <row r="32" spans="1:7" ht="15.75">
      <c r="A32" s="17" t="s">
        <v>49</v>
      </c>
      <c r="B32" s="18" t="s">
        <v>50</v>
      </c>
      <c r="C32" s="11">
        <v>1.6</v>
      </c>
      <c r="D32" s="11">
        <v>0</v>
      </c>
      <c r="E32" s="11">
        <f t="shared" si="2"/>
        <v>0</v>
      </c>
      <c r="F32" s="11">
        <v>0</v>
      </c>
      <c r="G32" s="12">
        <f t="shared" si="3"/>
        <v>0</v>
      </c>
    </row>
    <row r="33" spans="1:7" ht="78.75">
      <c r="A33" s="17" t="s">
        <v>51</v>
      </c>
      <c r="B33" s="18" t="s">
        <v>52</v>
      </c>
      <c r="C33" s="11">
        <v>10761.2</v>
      </c>
      <c r="D33" s="11">
        <v>2760.6</v>
      </c>
      <c r="E33" s="11">
        <f t="shared" si="2"/>
        <v>25.653272869196741</v>
      </c>
      <c r="F33" s="11">
        <v>2223</v>
      </c>
      <c r="G33" s="12">
        <f t="shared" si="3"/>
        <v>124.18353576248313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16144.4</v>
      </c>
      <c r="D35" s="11">
        <v>3959.3</v>
      </c>
      <c r="E35" s="11">
        <f t="shared" si="2"/>
        <v>24.524293253388173</v>
      </c>
      <c r="F35" s="11">
        <v>2775.6</v>
      </c>
      <c r="G35" s="12">
        <f t="shared" si="3"/>
        <v>142.64663496181007</v>
      </c>
    </row>
    <row r="36" spans="1:7" ht="15.75">
      <c r="A36" s="15" t="s">
        <v>57</v>
      </c>
      <c r="B36" s="16" t="s">
        <v>58</v>
      </c>
      <c r="C36" s="6">
        <f>SUM(C37:C39)</f>
        <v>26277.200000000001</v>
      </c>
      <c r="D36" s="6">
        <f>SUM(D37:D39)</f>
        <v>788.90000000000009</v>
      </c>
      <c r="E36" s="6">
        <f t="shared" si="2"/>
        <v>3.0022224590138982</v>
      </c>
      <c r="F36" s="6">
        <f>SUM(F37:F39)</f>
        <v>1055.0999999999999</v>
      </c>
      <c r="G36" s="7">
        <f t="shared" si="3"/>
        <v>74.770163965500913</v>
      </c>
    </row>
    <row r="37" spans="1:7" ht="15.75">
      <c r="A37" s="17" t="s">
        <v>59</v>
      </c>
      <c r="B37" s="18" t="s">
        <v>60</v>
      </c>
      <c r="C37" s="11">
        <v>109.7</v>
      </c>
      <c r="D37" s="11">
        <v>0</v>
      </c>
      <c r="E37" s="11">
        <f t="shared" si="2"/>
        <v>0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23481.599999999999</v>
      </c>
      <c r="D38" s="11">
        <v>125.7</v>
      </c>
      <c r="E38" s="11">
        <f t="shared" si="2"/>
        <v>0.53531275551921509</v>
      </c>
      <c r="F38" s="11">
        <v>597.6</v>
      </c>
      <c r="G38" s="12">
        <f t="shared" si="3"/>
        <v>21.03413654618474</v>
      </c>
    </row>
    <row r="39" spans="1:7" ht="31.5">
      <c r="A39" s="17" t="s">
        <v>63</v>
      </c>
      <c r="B39" s="18" t="s">
        <v>64</v>
      </c>
      <c r="C39" s="11">
        <v>2685.9</v>
      </c>
      <c r="D39" s="11">
        <v>663.2</v>
      </c>
      <c r="E39" s="11">
        <f t="shared" si="2"/>
        <v>24.691909601995608</v>
      </c>
      <c r="F39" s="11">
        <v>457.5</v>
      </c>
      <c r="G39" s="12">
        <f t="shared" si="3"/>
        <v>144.96174863387978</v>
      </c>
    </row>
    <row r="40" spans="1:7" ht="31.5">
      <c r="A40" s="15" t="s">
        <v>65</v>
      </c>
      <c r="B40" s="16" t="s">
        <v>66</v>
      </c>
      <c r="C40" s="6">
        <f>SUM(C41:C42)</f>
        <v>0</v>
      </c>
      <c r="D40" s="6">
        <f>SUM(D41:D41)</f>
        <v>0</v>
      </c>
      <c r="E40" s="6">
        <f t="shared" si="2"/>
        <v>0</v>
      </c>
      <c r="F40" s="6">
        <f>SUM(F41:F41)</f>
        <v>0</v>
      </c>
      <c r="G40" s="7">
        <f t="shared" si="3"/>
        <v>0</v>
      </c>
    </row>
    <row r="41" spans="1:7" ht="15.75">
      <c r="A41" s="17" t="s">
        <v>67</v>
      </c>
      <c r="B41" s="18" t="s">
        <v>68</v>
      </c>
      <c r="C41" s="11">
        <v>0</v>
      </c>
      <c r="D41" s="11">
        <v>0</v>
      </c>
      <c r="E41" s="11">
        <f t="shared" si="2"/>
        <v>0</v>
      </c>
      <c r="F41" s="11">
        <v>0</v>
      </c>
      <c r="G41" s="12">
        <f t="shared" si="3"/>
        <v>0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124</v>
      </c>
      <c r="B43" s="18" t="s">
        <v>125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126</v>
      </c>
      <c r="B44" s="18" t="s">
        <v>127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SUM(C46:C49)</f>
        <v>422596.89999999997</v>
      </c>
      <c r="D45" s="6">
        <f>SUM(D46:D49)</f>
        <v>86369.1</v>
      </c>
      <c r="E45" s="6">
        <f t="shared" si="2"/>
        <v>20.437703163463812</v>
      </c>
      <c r="F45" s="6">
        <f>SUM(F46:F49)</f>
        <v>72494</v>
      </c>
      <c r="G45" s="7">
        <f t="shared" si="3"/>
        <v>119.13965293679479</v>
      </c>
    </row>
    <row r="46" spans="1:7" ht="15.75">
      <c r="A46" s="17" t="s">
        <v>73</v>
      </c>
      <c r="B46" s="18" t="s">
        <v>74</v>
      </c>
      <c r="C46" s="11">
        <v>102211.7</v>
      </c>
      <c r="D46" s="11">
        <v>21719.1</v>
      </c>
      <c r="E46" s="11">
        <f t="shared" si="2"/>
        <v>21.249132927052379</v>
      </c>
      <c r="F46" s="11">
        <v>17759.7</v>
      </c>
      <c r="G46" s="12">
        <f t="shared" si="3"/>
        <v>122.29429551174849</v>
      </c>
    </row>
    <row r="47" spans="1:7" ht="15.75">
      <c r="A47" s="17" t="s">
        <v>75</v>
      </c>
      <c r="B47" s="18" t="s">
        <v>76</v>
      </c>
      <c r="C47" s="11">
        <v>293508.59999999998</v>
      </c>
      <c r="D47" s="11">
        <v>58810.1</v>
      </c>
      <c r="E47" s="11">
        <f t="shared" si="2"/>
        <v>20.036925664188377</v>
      </c>
      <c r="F47" s="11">
        <v>49592.1</v>
      </c>
      <c r="G47" s="12">
        <f t="shared" si="3"/>
        <v>118.58763795039935</v>
      </c>
    </row>
    <row r="48" spans="1:7" ht="15.75">
      <c r="A48" s="17" t="s">
        <v>77</v>
      </c>
      <c r="B48" s="18" t="s">
        <v>78</v>
      </c>
      <c r="C48" s="11">
        <v>4000</v>
      </c>
      <c r="D48" s="11">
        <v>613.29999999999995</v>
      </c>
      <c r="E48" s="11">
        <f t="shared" si="2"/>
        <v>15.3325</v>
      </c>
      <c r="F48" s="11">
        <v>1002.2</v>
      </c>
      <c r="G48" s="12">
        <f t="shared" si="3"/>
        <v>61.195370185591692</v>
      </c>
    </row>
    <row r="49" spans="1:7" ht="31.5">
      <c r="A49" s="17" t="s">
        <v>79</v>
      </c>
      <c r="B49" s="18" t="s">
        <v>80</v>
      </c>
      <c r="C49" s="11">
        <v>22876.6</v>
      </c>
      <c r="D49" s="11">
        <v>5226.6000000000004</v>
      </c>
      <c r="E49" s="11">
        <f t="shared" si="2"/>
        <v>22.846926553771105</v>
      </c>
      <c r="F49" s="11">
        <v>4140</v>
      </c>
      <c r="G49" s="12">
        <f t="shared" si="3"/>
        <v>126.2463768115942</v>
      </c>
    </row>
    <row r="50" spans="1:7" ht="16.5" customHeight="1">
      <c r="A50" s="15" t="s">
        <v>81</v>
      </c>
      <c r="B50" s="16" t="s">
        <v>82</v>
      </c>
      <c r="C50" s="6">
        <f>SUM(C51:C52)</f>
        <v>71045.5</v>
      </c>
      <c r="D50" s="6">
        <f>SUM(D51:D52)</f>
        <v>12966</v>
      </c>
      <c r="E50" s="6">
        <f t="shared" si="2"/>
        <v>18.250276231429154</v>
      </c>
      <c r="F50" s="6">
        <f>SUM(F51:F52)</f>
        <v>13810</v>
      </c>
      <c r="G50" s="7">
        <f t="shared" si="3"/>
        <v>93.888486603910209</v>
      </c>
    </row>
    <row r="51" spans="1:7" ht="15.75">
      <c r="A51" s="17" t="s">
        <v>83</v>
      </c>
      <c r="B51" s="18" t="s">
        <v>84</v>
      </c>
      <c r="C51" s="11">
        <v>54791.4</v>
      </c>
      <c r="D51" s="11">
        <v>9524.9</v>
      </c>
      <c r="E51" s="11">
        <f t="shared" si="2"/>
        <v>17.383932514956726</v>
      </c>
      <c r="F51" s="11">
        <v>10426.5</v>
      </c>
      <c r="G51" s="12">
        <f t="shared" si="3"/>
        <v>91.352802954011409</v>
      </c>
    </row>
    <row r="52" spans="1:7" ht="31.5">
      <c r="A52" s="17" t="s">
        <v>85</v>
      </c>
      <c r="B52" s="18" t="s">
        <v>86</v>
      </c>
      <c r="C52" s="11">
        <v>16254.1</v>
      </c>
      <c r="D52" s="11">
        <v>3441.1</v>
      </c>
      <c r="E52" s="11">
        <f t="shared" si="2"/>
        <v>21.170658480014275</v>
      </c>
      <c r="F52" s="11">
        <v>3383.5</v>
      </c>
      <c r="G52" s="12">
        <f t="shared" si="3"/>
        <v>101.7023791931432</v>
      </c>
    </row>
    <row r="53" spans="1:7" ht="15.75">
      <c r="A53" s="15" t="s">
        <v>87</v>
      </c>
      <c r="B53" s="16" t="s">
        <v>88</v>
      </c>
      <c r="C53" s="6">
        <f>SUM(C54:C56)</f>
        <v>1682.5</v>
      </c>
      <c r="D53" s="6">
        <f>SUM(D54:D56)</f>
        <v>496.5</v>
      </c>
      <c r="E53" s="6">
        <f t="shared" si="2"/>
        <v>29.509658246656763</v>
      </c>
      <c r="F53" s="6">
        <f>SUM(F54:F56)</f>
        <v>547</v>
      </c>
      <c r="G53" s="7">
        <f t="shared" si="3"/>
        <v>90.767824497257763</v>
      </c>
    </row>
    <row r="54" spans="1:7" ht="15.75">
      <c r="A54" s="17" t="s">
        <v>89</v>
      </c>
      <c r="B54" s="18" t="s">
        <v>90</v>
      </c>
      <c r="C54" s="11"/>
      <c r="D54" s="11"/>
      <c r="E54" s="11">
        <f t="shared" si="2"/>
        <v>0</v>
      </c>
      <c r="F54" s="11"/>
      <c r="G54" s="12">
        <f t="shared" si="3"/>
        <v>0</v>
      </c>
    </row>
    <row r="55" spans="1:7" ht="15.75">
      <c r="A55" s="17" t="s">
        <v>91</v>
      </c>
      <c r="B55" s="18" t="s">
        <v>92</v>
      </c>
      <c r="C55" s="11">
        <v>0</v>
      </c>
      <c r="D55" s="11">
        <v>0</v>
      </c>
      <c r="E55" s="11">
        <f t="shared" si="2"/>
        <v>0</v>
      </c>
      <c r="F55" s="11">
        <v>111.6</v>
      </c>
      <c r="G55" s="12">
        <f t="shared" si="3"/>
        <v>0</v>
      </c>
    </row>
    <row r="56" spans="1:7" ht="15.75">
      <c r="A56" s="19" t="s">
        <v>93</v>
      </c>
      <c r="B56" s="20" t="s">
        <v>94</v>
      </c>
      <c r="C56" s="11">
        <v>1682.5</v>
      </c>
      <c r="D56" s="11">
        <v>496.5</v>
      </c>
      <c r="E56" s="11">
        <f t="shared" si="2"/>
        <v>29.509658246656763</v>
      </c>
      <c r="F56" s="11">
        <v>435.4</v>
      </c>
      <c r="G56" s="12">
        <f t="shared" si="3"/>
        <v>114.03307303628847</v>
      </c>
    </row>
    <row r="57" spans="1:7" ht="15.75">
      <c r="A57" s="15" t="s">
        <v>95</v>
      </c>
      <c r="B57" s="16" t="s">
        <v>96</v>
      </c>
      <c r="C57" s="6">
        <f>SUM(C58)</f>
        <v>50</v>
      </c>
      <c r="D57" s="6">
        <f>SUM(D58)</f>
        <v>18</v>
      </c>
      <c r="E57" s="6">
        <f t="shared" si="2"/>
        <v>36</v>
      </c>
      <c r="F57" s="6">
        <f>SUM(F58)</f>
        <v>31</v>
      </c>
      <c r="G57" s="7">
        <f t="shared" si="3"/>
        <v>58.064516129032263</v>
      </c>
    </row>
    <row r="58" spans="1:7" ht="15.75">
      <c r="A58" s="17" t="s">
        <v>97</v>
      </c>
      <c r="B58" s="18" t="s">
        <v>98</v>
      </c>
      <c r="C58" s="11">
        <v>50</v>
      </c>
      <c r="D58" s="11">
        <v>18</v>
      </c>
      <c r="E58" s="11">
        <f t="shared" si="2"/>
        <v>36</v>
      </c>
      <c r="F58" s="11">
        <v>31</v>
      </c>
      <c r="G58" s="12">
        <f t="shared" si="3"/>
        <v>58.064516129032263</v>
      </c>
    </row>
    <row r="59" spans="1:7" ht="15.75">
      <c r="A59" s="15" t="s">
        <v>99</v>
      </c>
      <c r="B59" s="16" t="s">
        <v>100</v>
      </c>
      <c r="C59" s="6">
        <f>SUM(C60:C60)</f>
        <v>575</v>
      </c>
      <c r="D59" s="6">
        <f>SUM(D60:D60)</f>
        <v>500</v>
      </c>
      <c r="E59" s="6">
        <f t="shared" si="2"/>
        <v>86.956521739130437</v>
      </c>
      <c r="F59" s="6">
        <f>SUM(F60:F60)</f>
        <v>75</v>
      </c>
      <c r="G59" s="7">
        <f t="shared" si="3"/>
        <v>666.66666666666674</v>
      </c>
    </row>
    <row r="60" spans="1:7" ht="31.5">
      <c r="A60" s="17" t="s">
        <v>101</v>
      </c>
      <c r="B60" s="18" t="s">
        <v>102</v>
      </c>
      <c r="C60" s="11">
        <v>575</v>
      </c>
      <c r="D60" s="11">
        <v>500</v>
      </c>
      <c r="E60" s="11">
        <f t="shared" si="2"/>
        <v>86.956521739130437</v>
      </c>
      <c r="F60" s="11">
        <v>75</v>
      </c>
      <c r="G60" s="12">
        <f t="shared" si="3"/>
        <v>666.66666666666674</v>
      </c>
    </row>
    <row r="61" spans="1:7" ht="31.5">
      <c r="A61" s="15" t="s">
        <v>103</v>
      </c>
      <c r="B61" s="16" t="s">
        <v>104</v>
      </c>
      <c r="C61" s="6">
        <f>SUM(C62)</f>
        <v>15</v>
      </c>
      <c r="D61" s="6">
        <f>SUM(D62)</f>
        <v>0</v>
      </c>
      <c r="E61" s="6">
        <f t="shared" si="2"/>
        <v>0</v>
      </c>
      <c r="F61" s="6">
        <f>SUM(F62)</f>
        <v>0</v>
      </c>
      <c r="G61" s="7">
        <f t="shared" si="3"/>
        <v>0</v>
      </c>
    </row>
    <row r="62" spans="1:7" ht="47.25">
      <c r="A62" s="17" t="s">
        <v>105</v>
      </c>
      <c r="B62" s="18" t="s">
        <v>106</v>
      </c>
      <c r="C62" s="11">
        <v>15</v>
      </c>
      <c r="D62" s="11">
        <v>0</v>
      </c>
      <c r="E62" s="11">
        <f t="shared" si="2"/>
        <v>0</v>
      </c>
      <c r="F62" s="11">
        <v>0</v>
      </c>
      <c r="G62" s="12">
        <f t="shared" si="3"/>
        <v>0</v>
      </c>
    </row>
    <row r="63" spans="1:7" ht="63">
      <c r="A63" s="15" t="s">
        <v>107</v>
      </c>
      <c r="B63" s="16" t="s">
        <v>108</v>
      </c>
      <c r="C63" s="6">
        <f>SUM(C64:C65)</f>
        <v>2554.3000000000002</v>
      </c>
      <c r="D63" s="6">
        <f>SUM(D64:D65)</f>
        <v>301.60000000000002</v>
      </c>
      <c r="E63" s="6">
        <f t="shared" si="2"/>
        <v>11.807540226285088</v>
      </c>
      <c r="F63" s="6">
        <f>SUM(F64:F65)</f>
        <v>455.3</v>
      </c>
      <c r="G63" s="7">
        <f t="shared" si="3"/>
        <v>66.242038216560516</v>
      </c>
    </row>
    <row r="64" spans="1:7" ht="63">
      <c r="A64" s="17" t="s">
        <v>109</v>
      </c>
      <c r="B64" s="18" t="s">
        <v>110</v>
      </c>
      <c r="C64" s="11">
        <v>2554.3000000000002</v>
      </c>
      <c r="D64" s="11">
        <v>301.60000000000002</v>
      </c>
      <c r="E64" s="11">
        <f t="shared" si="2"/>
        <v>11.807540226285088</v>
      </c>
      <c r="F64" s="11">
        <v>455.3</v>
      </c>
      <c r="G64" s="12">
        <f t="shared" si="3"/>
        <v>66.242038216560516</v>
      </c>
    </row>
    <row r="65" spans="1:7" ht="31.5">
      <c r="A65" s="17" t="s">
        <v>111</v>
      </c>
      <c r="B65" s="18" t="s">
        <v>112</v>
      </c>
      <c r="C65" s="11">
        <v>0</v>
      </c>
      <c r="D65" s="11" t="s">
        <v>130</v>
      </c>
      <c r="E65" s="11">
        <f t="shared" si="2"/>
        <v>0</v>
      </c>
      <c r="F65" s="11" t="s">
        <v>130</v>
      </c>
      <c r="G65" s="12">
        <f t="shared" si="3"/>
        <v>0</v>
      </c>
    </row>
    <row r="66" spans="1:7" ht="15.75">
      <c r="A66" s="14"/>
      <c r="B66" s="5" t="s">
        <v>39</v>
      </c>
      <c r="C66" s="6">
        <f>C63+C61+C59+C57+C53+C50+C45+C40+C36+C28+C43</f>
        <v>576774.19999999995</v>
      </c>
      <c r="D66" s="6">
        <f>D63+D61+D59+D57+D53+D50+D45+D40+D36+D28+D43</f>
        <v>113896.5</v>
      </c>
      <c r="E66" s="6">
        <f t="shared" si="2"/>
        <v>19.747155819383046</v>
      </c>
      <c r="F66" s="6">
        <f>F63+F61+F59+F57+F53+F50+F45+F40+F36+F28+F43</f>
        <v>96953.900000000009</v>
      </c>
      <c r="G66" s="7">
        <f t="shared" si="3"/>
        <v>117.47490302092025</v>
      </c>
    </row>
    <row r="67" spans="1:7" ht="31.5">
      <c r="A67" s="21"/>
      <c r="B67" s="10" t="s">
        <v>113</v>
      </c>
      <c r="C67" s="11">
        <f>C26-C66</f>
        <v>-5439.5</v>
      </c>
      <c r="D67" s="11">
        <f>D26-D66</f>
        <v>11361.5</v>
      </c>
      <c r="E67" s="22" t="s">
        <v>114</v>
      </c>
      <c r="F67" s="11">
        <f>F26-F66</f>
        <v>1416.6999999999971</v>
      </c>
      <c r="G67" s="23" t="s">
        <v>114</v>
      </c>
    </row>
    <row r="68" spans="1:7" ht="15.75" customHeight="1">
      <c r="A68" s="14"/>
      <c r="B68" s="26" t="s">
        <v>115</v>
      </c>
      <c r="C68" s="27"/>
      <c r="D68" s="27"/>
      <c r="E68" s="27"/>
      <c r="F68" s="27"/>
      <c r="G68" s="28"/>
    </row>
    <row r="69" spans="1:7" s="8" customFormat="1" ht="31.5">
      <c r="A69" s="24" t="s">
        <v>116</v>
      </c>
      <c r="B69" s="10" t="s">
        <v>117</v>
      </c>
      <c r="C69" s="11">
        <v>0</v>
      </c>
      <c r="D69" s="11">
        <v>0</v>
      </c>
      <c r="E69" s="22" t="s">
        <v>114</v>
      </c>
      <c r="F69" s="11">
        <v>0</v>
      </c>
      <c r="G69" s="22" t="s">
        <v>114</v>
      </c>
    </row>
    <row r="70" spans="1:7" s="8" customFormat="1" ht="47.25">
      <c r="A70" s="9" t="s">
        <v>118</v>
      </c>
      <c r="B70" s="10" t="s">
        <v>119</v>
      </c>
      <c r="C70" s="11">
        <v>0</v>
      </c>
      <c r="D70" s="11">
        <v>0</v>
      </c>
      <c r="E70" s="22" t="s">
        <v>114</v>
      </c>
      <c r="F70" s="11">
        <v>6500</v>
      </c>
      <c r="G70" s="23" t="s">
        <v>114</v>
      </c>
    </row>
    <row r="71" spans="1:7" s="8" customFormat="1" ht="31.5">
      <c r="A71" s="9" t="s">
        <v>120</v>
      </c>
      <c r="B71" s="10" t="s">
        <v>121</v>
      </c>
      <c r="C71" s="11">
        <v>5439.5</v>
      </c>
      <c r="D71" s="11">
        <v>-11361.5</v>
      </c>
      <c r="E71" s="22" t="s">
        <v>114</v>
      </c>
      <c r="F71" s="11">
        <v>-7916.7</v>
      </c>
      <c r="G71" s="23" t="s">
        <v>114</v>
      </c>
    </row>
    <row r="72" spans="1:7" s="8" customFormat="1" ht="47.25">
      <c r="A72" s="9" t="s">
        <v>122</v>
      </c>
      <c r="B72" s="10" t="s">
        <v>123</v>
      </c>
      <c r="C72" s="11">
        <v>0</v>
      </c>
      <c r="D72" s="11">
        <v>0</v>
      </c>
      <c r="E72" s="22" t="s">
        <v>114</v>
      </c>
      <c r="F72" s="11">
        <v>0</v>
      </c>
      <c r="G72" s="23" t="s">
        <v>114</v>
      </c>
    </row>
    <row r="73" spans="1:7" ht="15.75">
      <c r="A73" s="3"/>
      <c r="B73" s="5" t="s">
        <v>39</v>
      </c>
      <c r="C73" s="6">
        <f>C69+C70+C71+C72</f>
        <v>5439.5</v>
      </c>
      <c r="D73" s="6">
        <f>D69+D70+D71+D72</f>
        <v>-11361.5</v>
      </c>
      <c r="E73" s="22" t="s">
        <v>114</v>
      </c>
      <c r="F73" s="6">
        <f>F69+F70+F71+F72</f>
        <v>-1416.6999999999998</v>
      </c>
      <c r="G73" s="23" t="s">
        <v>114</v>
      </c>
    </row>
  </sheetData>
  <mergeCells count="8">
    <mergeCell ref="B27:G27"/>
    <mergeCell ref="B68:G68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2023-04-06T12:56:21Z</cp:lastPrinted>
  <dcterms:created xsi:type="dcterms:W3CDTF">2018-01-11T14:02:29Z</dcterms:created>
  <dcterms:modified xsi:type="dcterms:W3CDTF">2024-04-03T06:33:52Z</dcterms:modified>
</cp:coreProperties>
</file>